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\Dropbox\OneDrive\Desktop\2025 小笠原レース\提出書類\"/>
    </mc:Choice>
  </mc:AlternateContent>
  <xr:revisionPtr revIDLastSave="0" documentId="13_ncr:1_{CA074FEC-71F6-4428-890E-E8EAB5C47AAC}" xr6:coauthVersionLast="47" xr6:coauthVersionMax="47" xr10:uidLastSave="{00000000-0000-0000-0000-000000000000}"/>
  <bookViews>
    <workbookView xWindow="390" yWindow="375" windowWidth="22455" windowHeight="15105" xr2:uid="{C77ECC90-74C1-442E-8AFE-543E3FBF7D95}"/>
  </bookViews>
  <sheets>
    <sheet name="セイルインベントリー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C61" i="1"/>
  <c r="D64" i="1" s="1"/>
  <c r="E64" i="1"/>
  <c r="D44" i="1"/>
  <c r="D65" i="1" l="1"/>
  <c r="G44" i="1"/>
  <c r="F44" i="1"/>
  <c r="E44" i="1"/>
  <c r="D71" i="1"/>
  <c r="E57" i="1"/>
  <c r="F57" i="1"/>
  <c r="G57" i="1"/>
  <c r="D29" i="1"/>
  <c r="E29" i="1"/>
  <c r="F29" i="1"/>
  <c r="G29" i="1"/>
  <c r="C71" i="1" l="1"/>
  <c r="D57" i="1"/>
  <c r="C64" i="1" l="1"/>
</calcChain>
</file>

<file path=xl/sharedStrings.xml><?xml version="1.0" encoding="utf-8"?>
<sst xmlns="http://schemas.openxmlformats.org/spreadsheetml/2006/main" count="91" uniqueCount="74">
  <si>
    <t>船名</t>
    <rPh sb="0" eb="2">
      <t>センメイ</t>
    </rPh>
    <phoneticPr fontId="2"/>
  </si>
  <si>
    <t>セール番号</t>
    <rPh sb="3" eb="5">
      <t>バンゴウ</t>
    </rPh>
    <phoneticPr fontId="2"/>
  </si>
  <si>
    <t>日付</t>
    <rPh sb="0" eb="2">
      <t>ヒヅケ</t>
    </rPh>
    <phoneticPr fontId="2"/>
  </si>
  <si>
    <t>MAIN</t>
    <phoneticPr fontId="2"/>
  </si>
  <si>
    <t>P</t>
    <phoneticPr fontId="2"/>
  </si>
  <si>
    <t>E</t>
    <phoneticPr fontId="2"/>
  </si>
  <si>
    <t>証書記載値</t>
    <rPh sb="0" eb="2">
      <t>ショウショ</t>
    </rPh>
    <rPh sb="2" eb="5">
      <t>キサイチ</t>
    </rPh>
    <phoneticPr fontId="2"/>
  </si>
  <si>
    <t>TYPE</t>
    <phoneticPr fontId="2"/>
  </si>
  <si>
    <t>セールサイン日付</t>
    <rPh sb="6" eb="8">
      <t>ヒヅケ</t>
    </rPh>
    <phoneticPr fontId="2"/>
  </si>
  <si>
    <t>M U W</t>
    <phoneticPr fontId="2"/>
  </si>
  <si>
    <t>M T W</t>
    <phoneticPr fontId="2"/>
  </si>
  <si>
    <t>M H W</t>
    <phoneticPr fontId="2"/>
  </si>
  <si>
    <t>HEAD SAIL</t>
    <phoneticPr fontId="2"/>
  </si>
  <si>
    <t>J</t>
    <phoneticPr fontId="2"/>
  </si>
  <si>
    <t>FL</t>
    <phoneticPr fontId="2"/>
  </si>
  <si>
    <t>搭載枚数</t>
    <rPh sb="0" eb="2">
      <t>トウサイ</t>
    </rPh>
    <rPh sb="2" eb="4">
      <t>マイスウ</t>
    </rPh>
    <phoneticPr fontId="2"/>
  </si>
  <si>
    <t>H L U Max</t>
    <phoneticPr fontId="2"/>
  </si>
  <si>
    <t xml:space="preserve">H L U </t>
    <phoneticPr fontId="2"/>
  </si>
  <si>
    <t>H L P</t>
    <phoneticPr fontId="2"/>
  </si>
  <si>
    <t>H U W</t>
    <phoneticPr fontId="2"/>
  </si>
  <si>
    <t>H T W</t>
    <phoneticPr fontId="2"/>
  </si>
  <si>
    <t>H H W</t>
    <phoneticPr fontId="2"/>
  </si>
  <si>
    <t>H S A</t>
    <phoneticPr fontId="2"/>
  </si>
  <si>
    <t>自動計算</t>
    <rPh sb="0" eb="2">
      <t>ジドウ</t>
    </rPh>
    <rPh sb="2" eb="4">
      <t>ケイサン</t>
    </rPh>
    <phoneticPr fontId="2"/>
  </si>
  <si>
    <t>計算式　HAS=0.0625*HLU*(4*HLP+6*HHW+3*HTW+2*HUW+0.09)</t>
    <rPh sb="0" eb="3">
      <t>ケイサンシキ</t>
    </rPh>
    <phoneticPr fontId="2"/>
  </si>
  <si>
    <t>SPINNAKER</t>
    <phoneticPr fontId="2"/>
  </si>
  <si>
    <t>SPL</t>
    <phoneticPr fontId="2"/>
  </si>
  <si>
    <t>STL</t>
    <phoneticPr fontId="2"/>
  </si>
  <si>
    <t>S L U</t>
    <phoneticPr fontId="2"/>
  </si>
  <si>
    <t>S L E</t>
    <phoneticPr fontId="2"/>
  </si>
  <si>
    <t>S F L</t>
    <phoneticPr fontId="2"/>
  </si>
  <si>
    <t>S H W</t>
    <phoneticPr fontId="2"/>
  </si>
  <si>
    <t>S P A</t>
    <phoneticPr fontId="2"/>
  </si>
  <si>
    <t>計算式　SPA=((SLU+SLE)/2)*((SFL+(4*SHW))/5)*0.83</t>
    <rPh sb="0" eb="3">
      <t>ケイサンシキ</t>
    </rPh>
    <phoneticPr fontId="2"/>
  </si>
  <si>
    <t>OSR 適合セール</t>
    <rPh sb="4" eb="6">
      <t>テキゴウ</t>
    </rPh>
    <phoneticPr fontId="2"/>
  </si>
  <si>
    <t>IG</t>
    <phoneticPr fontId="2"/>
  </si>
  <si>
    <t>*IG の計算式　（FL^2 -J^2) ^(1/2)</t>
    <phoneticPr fontId="2"/>
  </si>
  <si>
    <t>Heavy Weather Jib</t>
    <phoneticPr fontId="2"/>
  </si>
  <si>
    <t>Storm Jib</t>
    <phoneticPr fontId="2"/>
  </si>
  <si>
    <t>Storm Trysail</t>
    <phoneticPr fontId="2"/>
  </si>
  <si>
    <t>Max Area</t>
    <phoneticPr fontId="2"/>
  </si>
  <si>
    <t>Max Luff</t>
    <phoneticPr fontId="2"/>
  </si>
  <si>
    <t>Luff</t>
    <phoneticPr fontId="2"/>
  </si>
  <si>
    <t>Leech</t>
    <phoneticPr fontId="2"/>
  </si>
  <si>
    <t>L P</t>
    <phoneticPr fontId="2"/>
  </si>
  <si>
    <t>Tack to Leech</t>
    <phoneticPr fontId="2"/>
  </si>
  <si>
    <t>Area</t>
    <phoneticPr fontId="2"/>
  </si>
  <si>
    <t>*HWJ,の計算式　Max Area</t>
    <rPh sb="6" eb="9">
      <t>ケイサンシキ</t>
    </rPh>
    <phoneticPr fontId="2"/>
  </si>
  <si>
    <t>0.135　x IG x IG</t>
    <phoneticPr fontId="2"/>
  </si>
  <si>
    <t>*Storm Jib の計算式 MAX Area</t>
    <phoneticPr fontId="2"/>
  </si>
  <si>
    <t>0.05 x IG x IG</t>
    <phoneticPr fontId="2"/>
  </si>
  <si>
    <t>MAX Luff 長さ　0.65　x IG</t>
    <rPh sb="9" eb="10">
      <t>ナガ</t>
    </rPh>
    <phoneticPr fontId="2"/>
  </si>
  <si>
    <t>AREA 計算式</t>
    <rPh sb="5" eb="8">
      <t>ケイサンシキ</t>
    </rPh>
    <phoneticPr fontId="2"/>
  </si>
  <si>
    <t>( 0.255 x Luff  x ( LP + 2 x HHW)</t>
    <phoneticPr fontId="2"/>
  </si>
  <si>
    <t>* Storm Trysail の計算式</t>
    <rPh sb="17" eb="20">
      <t>ケイサンシキ</t>
    </rPh>
    <phoneticPr fontId="2"/>
  </si>
  <si>
    <t>Max AREA</t>
    <phoneticPr fontId="2"/>
  </si>
  <si>
    <t>0.175　x P x E</t>
    <phoneticPr fontId="2"/>
  </si>
  <si>
    <t>のセルは　自動計算で　入力は出来ません</t>
    <rPh sb="5" eb="7">
      <t>ジドウ</t>
    </rPh>
    <rPh sb="7" eb="9">
      <t>ケイサン</t>
    </rPh>
    <rPh sb="11" eb="13">
      <t>ニュウリョク</t>
    </rPh>
    <rPh sb="14" eb="16">
      <t>デキ</t>
    </rPh>
    <phoneticPr fontId="2"/>
  </si>
  <si>
    <t>FLYING HEAD SAIL</t>
    <phoneticPr fontId="2"/>
  </si>
  <si>
    <t>F S F L</t>
    <phoneticPr fontId="2"/>
  </si>
  <si>
    <t>F S H W</t>
    <phoneticPr fontId="2"/>
  </si>
  <si>
    <t>F L U</t>
    <phoneticPr fontId="2"/>
  </si>
  <si>
    <t>F L P</t>
    <phoneticPr fontId="2"/>
  </si>
  <si>
    <t>F U W</t>
    <phoneticPr fontId="2"/>
  </si>
  <si>
    <t>F T W</t>
    <phoneticPr fontId="2"/>
  </si>
  <si>
    <t>F H W</t>
    <phoneticPr fontId="2"/>
  </si>
  <si>
    <t>F S A</t>
    <phoneticPr fontId="2"/>
  </si>
  <si>
    <t>計算式　FAS=0.0625*FLU*(4*FLP+6*FHW+3*FTW+2*FUW+0.09)</t>
    <rPh sb="0" eb="3">
      <t>ケイサンシキ</t>
    </rPh>
    <phoneticPr fontId="2"/>
  </si>
  <si>
    <t>証書No.</t>
    <rPh sb="0" eb="2">
      <t>ショウショ</t>
    </rPh>
    <phoneticPr fontId="2"/>
  </si>
  <si>
    <t>0.5x Leech x （Leech とTack　間の最短距離）</t>
    <rPh sb="26" eb="27">
      <t>カン</t>
    </rPh>
    <rPh sb="28" eb="32">
      <t>サイタンキョリ</t>
    </rPh>
    <phoneticPr fontId="2"/>
  </si>
  <si>
    <t>2025　小笠原レース用　セイルインベントリーリスト</t>
    <rPh sb="5" eb="8">
      <t>オガサワラ</t>
    </rPh>
    <rPh sb="11" eb="12">
      <t>ヨウ</t>
    </rPh>
    <phoneticPr fontId="2"/>
  </si>
  <si>
    <t>予備のメインセールも　搭載の場合は記載下さい。</t>
    <rPh sb="0" eb="2">
      <t>ヨビ</t>
    </rPh>
    <rPh sb="11" eb="13">
      <t>トウサイ</t>
    </rPh>
    <rPh sb="14" eb="16">
      <t>バアイ</t>
    </rPh>
    <rPh sb="17" eb="19">
      <t>キサイ</t>
    </rPh>
    <rPh sb="19" eb="20">
      <t>クダ</t>
    </rPh>
    <phoneticPr fontId="2"/>
  </si>
  <si>
    <t>2025 Ver.3</t>
    <phoneticPr fontId="2"/>
  </si>
  <si>
    <t>レースに搭載のセールのリストを記載下さい。</t>
    <rPh sb="4" eb="6">
      <t>トウサイ</t>
    </rPh>
    <rPh sb="15" eb="17">
      <t>キサイ</t>
    </rPh>
    <rPh sb="17" eb="18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</si>
</sst>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.##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9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5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1" fillId="3" borderId="6" xfId="0" applyFont="1" applyFill="1" applyBorder="1">
      <alignment vertical="center"/>
    </xf>
    <xf numFmtId="0" fontId="1" fillId="3" borderId="7" xfId="0" applyFont="1" applyFill="1" applyBorder="1">
      <alignment vertical="center"/>
    </xf>
    <xf numFmtId="0" fontId="1" fillId="3" borderId="8" xfId="0" applyFont="1" applyFill="1" applyBorder="1">
      <alignment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0" xfId="0" applyFont="1" applyFill="1" applyBorder="1">
      <alignment vertical="center"/>
    </xf>
    <xf numFmtId="0" fontId="4" fillId="4" borderId="9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1" fillId="4" borderId="9" xfId="0" applyFont="1" applyFill="1" applyBorder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5" borderId="16" xfId="0" applyFont="1" applyFill="1" applyBorder="1" applyProtection="1">
      <alignment vertical="center"/>
      <protection locked="0"/>
    </xf>
    <xf numFmtId="2" fontId="1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>
      <alignment vertical="center"/>
    </xf>
    <xf numFmtId="0" fontId="1" fillId="4" borderId="13" xfId="0" applyFont="1" applyFill="1" applyBorder="1">
      <alignment vertical="center"/>
    </xf>
    <xf numFmtId="0" fontId="1" fillId="4" borderId="19" xfId="0" applyFont="1" applyFill="1" applyBorder="1">
      <alignment vertical="center"/>
    </xf>
    <xf numFmtId="0" fontId="1" fillId="4" borderId="14" xfId="0" applyFont="1" applyFill="1" applyBorder="1">
      <alignment vertical="center"/>
    </xf>
    <xf numFmtId="2" fontId="1" fillId="4" borderId="13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4" fillId="4" borderId="18" xfId="0" applyFont="1" applyFill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176" fontId="5" fillId="2" borderId="10" xfId="0" applyNumberFormat="1" applyFont="1" applyFill="1" applyBorder="1" applyAlignment="1" applyProtection="1">
      <alignment horizontal="center" vertical="center"/>
      <protection hidden="1"/>
    </xf>
    <xf numFmtId="14" fontId="1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14" fontId="1" fillId="5" borderId="16" xfId="0" applyNumberFormat="1" applyFont="1" applyFill="1" applyBorder="1" applyProtection="1">
      <alignment vertical="center"/>
      <protection locked="0"/>
    </xf>
    <xf numFmtId="176" fontId="5" fillId="4" borderId="15" xfId="0" applyNumberFormat="1" applyFont="1" applyFill="1" applyBorder="1" applyAlignment="1" applyProtection="1">
      <alignment horizontal="center" vertical="center"/>
      <protection hidden="1"/>
    </xf>
    <xf numFmtId="14" fontId="1" fillId="5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>
      <alignment vertical="center"/>
    </xf>
    <xf numFmtId="0" fontId="4" fillId="4" borderId="18" xfId="0" applyFont="1" applyFill="1" applyBorder="1">
      <alignment vertical="center"/>
    </xf>
    <xf numFmtId="0" fontId="0" fillId="0" borderId="19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B573-0322-4EB4-B8CC-D18CF2AB9225}">
  <dimension ref="B1:G79"/>
  <sheetViews>
    <sheetView tabSelected="1" topLeftCell="A30" zoomScaleNormal="100" workbookViewId="0">
      <selection activeCell="K55" sqref="K55"/>
    </sheetView>
  </sheetViews>
  <sheetFormatPr defaultRowHeight="12" x14ac:dyDescent="0.4"/>
  <cols>
    <col min="1" max="1" width="3.625" style="1" customWidth="1"/>
    <col min="2" max="2" width="11.625" style="1" customWidth="1"/>
    <col min="3" max="7" width="12.625" style="1" customWidth="1"/>
    <col min="8" max="8" width="3.625" style="1" customWidth="1"/>
    <col min="9" max="16384" width="9" style="1"/>
  </cols>
  <sheetData>
    <row r="1" spans="2:7" ht="12.75" thickBot="1" x14ac:dyDescent="0.45"/>
    <row r="2" spans="2:7" x14ac:dyDescent="0.4">
      <c r="B2" s="3"/>
      <c r="C2" s="4"/>
      <c r="D2" s="4"/>
      <c r="E2" s="4"/>
      <c r="F2" s="4"/>
      <c r="G2" s="5" t="s">
        <v>72</v>
      </c>
    </row>
    <row r="3" spans="2:7" ht="14.25" x14ac:dyDescent="0.4">
      <c r="B3" s="29" t="s">
        <v>70</v>
      </c>
      <c r="C3" s="30"/>
      <c r="D3" s="31"/>
      <c r="E3" s="31"/>
      <c r="F3" s="6"/>
      <c r="G3" s="7"/>
    </row>
    <row r="4" spans="2:7" x14ac:dyDescent="0.4">
      <c r="B4" s="46" t="s">
        <v>73</v>
      </c>
      <c r="C4" s="6"/>
      <c r="D4" s="38"/>
      <c r="E4" s="6"/>
      <c r="F4" s="6"/>
      <c r="G4" s="7"/>
    </row>
    <row r="5" spans="2:7" ht="12.75" thickBot="1" x14ac:dyDescent="0.45">
      <c r="B5" s="8"/>
      <c r="C5" s="6"/>
      <c r="D5" s="6"/>
      <c r="E5" s="6"/>
      <c r="F5" s="6"/>
      <c r="G5" s="7"/>
    </row>
    <row r="6" spans="2:7" ht="12.75" thickBot="1" x14ac:dyDescent="0.45">
      <c r="B6" s="12" t="s">
        <v>0</v>
      </c>
      <c r="C6" s="25"/>
      <c r="D6" s="12" t="s">
        <v>1</v>
      </c>
      <c r="E6" s="25"/>
      <c r="F6" s="12" t="s">
        <v>2</v>
      </c>
      <c r="G6" s="42"/>
    </row>
    <row r="7" spans="2:7" ht="12.75" thickBot="1" x14ac:dyDescent="0.45">
      <c r="B7" s="12" t="s">
        <v>68</v>
      </c>
      <c r="C7" s="25"/>
      <c r="D7" s="6"/>
      <c r="E7" s="6"/>
      <c r="F7" s="6"/>
      <c r="G7" s="7"/>
    </row>
    <row r="8" spans="2:7" x14ac:dyDescent="0.4">
      <c r="B8" s="13" t="s">
        <v>3</v>
      </c>
      <c r="C8" s="38" t="s">
        <v>71</v>
      </c>
      <c r="D8" s="6"/>
      <c r="E8" s="6"/>
      <c r="F8" s="6"/>
      <c r="G8" s="7"/>
    </row>
    <row r="9" spans="2:7" x14ac:dyDescent="0.4">
      <c r="B9" s="14" t="s">
        <v>4</v>
      </c>
      <c r="C9" s="26"/>
      <c r="D9" s="15" t="s">
        <v>5</v>
      </c>
      <c r="E9" s="26"/>
      <c r="F9" s="6"/>
      <c r="G9" s="7"/>
    </row>
    <row r="10" spans="2:7" x14ac:dyDescent="0.4">
      <c r="B10" s="16"/>
      <c r="C10" s="17"/>
      <c r="D10" s="18">
        <v>1</v>
      </c>
      <c r="E10" s="18">
        <v>2</v>
      </c>
      <c r="F10" s="18">
        <v>3</v>
      </c>
      <c r="G10" s="18">
        <v>4</v>
      </c>
    </row>
    <row r="11" spans="2:7" x14ac:dyDescent="0.4">
      <c r="B11" s="19" t="s">
        <v>7</v>
      </c>
      <c r="C11" s="17"/>
      <c r="D11" s="27"/>
      <c r="E11" s="27"/>
      <c r="F11" s="27"/>
      <c r="G11" s="27"/>
    </row>
    <row r="12" spans="2:7" x14ac:dyDescent="0.4">
      <c r="B12" s="20" t="s">
        <v>8</v>
      </c>
      <c r="C12" s="18" t="s">
        <v>6</v>
      </c>
      <c r="D12" s="40"/>
      <c r="E12" s="40"/>
      <c r="F12" s="40"/>
      <c r="G12" s="40"/>
    </row>
    <row r="13" spans="2:7" x14ac:dyDescent="0.4">
      <c r="B13" s="19" t="s">
        <v>9</v>
      </c>
      <c r="C13" s="27"/>
      <c r="D13" s="27"/>
      <c r="E13" s="27"/>
      <c r="F13" s="27"/>
      <c r="G13" s="27"/>
    </row>
    <row r="14" spans="2:7" x14ac:dyDescent="0.4">
      <c r="B14" s="19" t="s">
        <v>10</v>
      </c>
      <c r="C14" s="27"/>
      <c r="D14" s="27"/>
      <c r="E14" s="27"/>
      <c r="F14" s="27"/>
      <c r="G14" s="27"/>
    </row>
    <row r="15" spans="2:7" x14ac:dyDescent="0.4">
      <c r="B15" s="19" t="s">
        <v>11</v>
      </c>
      <c r="C15" s="27"/>
      <c r="D15" s="27"/>
      <c r="E15" s="27"/>
      <c r="F15" s="27"/>
      <c r="G15" s="27"/>
    </row>
    <row r="16" spans="2:7" x14ac:dyDescent="0.4">
      <c r="B16" s="8"/>
      <c r="C16" s="6"/>
      <c r="D16" s="6"/>
      <c r="E16" s="6"/>
      <c r="F16" s="6"/>
      <c r="G16" s="7"/>
    </row>
    <row r="17" spans="2:7" x14ac:dyDescent="0.4">
      <c r="B17" s="13" t="s">
        <v>12</v>
      </c>
      <c r="C17" s="6"/>
      <c r="D17" s="6"/>
      <c r="E17" s="6"/>
      <c r="F17" s="6"/>
      <c r="G17" s="7"/>
    </row>
    <row r="18" spans="2:7" x14ac:dyDescent="0.4">
      <c r="B18" s="14" t="s">
        <v>13</v>
      </c>
      <c r="C18" s="27"/>
      <c r="D18" s="15" t="s">
        <v>14</v>
      </c>
      <c r="E18" s="27"/>
      <c r="F18" s="22" t="s">
        <v>15</v>
      </c>
      <c r="G18" s="41"/>
    </row>
    <row r="19" spans="2:7" x14ac:dyDescent="0.4">
      <c r="B19" s="16"/>
      <c r="C19" s="17"/>
      <c r="D19" s="18">
        <v>1</v>
      </c>
      <c r="E19" s="18">
        <v>2</v>
      </c>
      <c r="F19" s="18">
        <v>3</v>
      </c>
      <c r="G19" s="23">
        <v>4</v>
      </c>
    </row>
    <row r="20" spans="2:7" x14ac:dyDescent="0.4">
      <c r="B20" s="19" t="s">
        <v>7</v>
      </c>
      <c r="C20" s="17"/>
      <c r="D20" s="40"/>
      <c r="E20" s="40"/>
      <c r="F20" s="40"/>
      <c r="G20" s="28"/>
    </row>
    <row r="21" spans="2:7" x14ac:dyDescent="0.4">
      <c r="B21" s="20" t="s">
        <v>8</v>
      </c>
      <c r="C21" s="18" t="s">
        <v>6</v>
      </c>
      <c r="D21" s="40"/>
      <c r="E21" s="40"/>
      <c r="F21" s="40"/>
      <c r="G21" s="44"/>
    </row>
    <row r="22" spans="2:7" x14ac:dyDescent="0.4">
      <c r="B22" s="19" t="s">
        <v>16</v>
      </c>
      <c r="C22" s="27"/>
      <c r="D22" s="17"/>
      <c r="E22" s="17"/>
      <c r="F22" s="17"/>
      <c r="G22" s="24"/>
    </row>
    <row r="23" spans="2:7" x14ac:dyDescent="0.4">
      <c r="B23" s="19" t="s">
        <v>17</v>
      </c>
      <c r="C23" s="27"/>
      <c r="D23" s="27"/>
      <c r="E23" s="27"/>
      <c r="F23" s="27"/>
      <c r="G23" s="28"/>
    </row>
    <row r="24" spans="2:7" x14ac:dyDescent="0.4">
      <c r="B24" s="19" t="s">
        <v>18</v>
      </c>
      <c r="C24" s="27"/>
      <c r="D24" s="27"/>
      <c r="E24" s="27"/>
      <c r="F24" s="27"/>
      <c r="G24" s="28"/>
    </row>
    <row r="25" spans="2:7" x14ac:dyDescent="0.4">
      <c r="B25" s="19" t="s">
        <v>19</v>
      </c>
      <c r="C25" s="27"/>
      <c r="D25" s="27"/>
      <c r="E25" s="27"/>
      <c r="F25" s="27"/>
      <c r="G25" s="28"/>
    </row>
    <row r="26" spans="2:7" x14ac:dyDescent="0.4">
      <c r="B26" s="19" t="s">
        <v>20</v>
      </c>
      <c r="C26" s="27"/>
      <c r="D26" s="27"/>
      <c r="E26" s="27"/>
      <c r="F26" s="27"/>
      <c r="G26" s="28"/>
    </row>
    <row r="27" spans="2:7" x14ac:dyDescent="0.4">
      <c r="B27" s="19" t="s">
        <v>21</v>
      </c>
      <c r="C27" s="27"/>
      <c r="D27" s="27"/>
      <c r="E27" s="27"/>
      <c r="F27" s="27"/>
      <c r="G27" s="28"/>
    </row>
    <row r="28" spans="2:7" x14ac:dyDescent="0.4">
      <c r="B28" s="19" t="s">
        <v>22</v>
      </c>
      <c r="C28" s="27"/>
      <c r="D28" s="27"/>
      <c r="E28" s="27"/>
      <c r="F28" s="27"/>
      <c r="G28" s="28"/>
    </row>
    <row r="29" spans="2:7" x14ac:dyDescent="0.4">
      <c r="B29" s="37" t="s">
        <v>23</v>
      </c>
      <c r="C29" s="43"/>
      <c r="D29" s="39">
        <f t="shared" ref="D29:G29" si="0">0.0625*D23*(4*D24+6*D27+3*D26+2*D25+0.09)</f>
        <v>0</v>
      </c>
      <c r="E29" s="39">
        <f t="shared" si="0"/>
        <v>0</v>
      </c>
      <c r="F29" s="39">
        <f t="shared" si="0"/>
        <v>0</v>
      </c>
      <c r="G29" s="39">
        <f t="shared" si="0"/>
        <v>0</v>
      </c>
    </row>
    <row r="30" spans="2:7" x14ac:dyDescent="0.4">
      <c r="B30" s="21" t="s">
        <v>24</v>
      </c>
      <c r="C30" s="30"/>
      <c r="D30" s="30"/>
      <c r="E30" s="30"/>
      <c r="F30" s="30"/>
      <c r="G30" s="32"/>
    </row>
    <row r="31" spans="2:7" ht="12" customHeight="1" x14ac:dyDescent="0.4">
      <c r="B31" s="8"/>
      <c r="C31" s="6"/>
      <c r="D31" s="6"/>
      <c r="E31" s="6"/>
      <c r="F31" s="6"/>
      <c r="G31" s="7"/>
    </row>
    <row r="32" spans="2:7" ht="12" customHeight="1" x14ac:dyDescent="0.4">
      <c r="B32" s="47" t="s">
        <v>58</v>
      </c>
      <c r="C32" s="48"/>
      <c r="D32" s="6"/>
      <c r="E32" s="6"/>
      <c r="F32" s="22" t="s">
        <v>15</v>
      </c>
      <c r="G32" s="41"/>
    </row>
    <row r="33" spans="2:7" x14ac:dyDescent="0.4">
      <c r="B33" s="16"/>
      <c r="C33" s="17"/>
      <c r="D33" s="18">
        <v>1</v>
      </c>
      <c r="E33" s="18">
        <v>2</v>
      </c>
      <c r="F33" s="18">
        <v>3</v>
      </c>
      <c r="G33" s="23">
        <v>4</v>
      </c>
    </row>
    <row r="34" spans="2:7" x14ac:dyDescent="0.4">
      <c r="B34" s="19" t="s">
        <v>7</v>
      </c>
      <c r="C34" s="17"/>
      <c r="D34" s="27"/>
      <c r="E34" s="27"/>
      <c r="F34" s="27"/>
      <c r="G34" s="28"/>
    </row>
    <row r="35" spans="2:7" x14ac:dyDescent="0.4">
      <c r="B35" s="20" t="s">
        <v>8</v>
      </c>
      <c r="C35" s="18" t="s">
        <v>6</v>
      </c>
      <c r="D35" s="40"/>
      <c r="E35" s="40"/>
      <c r="F35" s="40"/>
      <c r="G35" s="44"/>
    </row>
    <row r="36" spans="2:7" x14ac:dyDescent="0.4">
      <c r="B36" s="19" t="s">
        <v>59</v>
      </c>
      <c r="C36" s="27"/>
      <c r="D36" s="27"/>
      <c r="E36" s="27"/>
      <c r="F36" s="27"/>
      <c r="G36" s="28"/>
    </row>
    <row r="37" spans="2:7" x14ac:dyDescent="0.4">
      <c r="B37" s="19" t="s">
        <v>60</v>
      </c>
      <c r="C37" s="27"/>
      <c r="D37" s="27"/>
      <c r="E37" s="27"/>
      <c r="F37" s="27"/>
      <c r="G37" s="28"/>
    </row>
    <row r="38" spans="2:7" x14ac:dyDescent="0.4">
      <c r="B38" s="19" t="s">
        <v>61</v>
      </c>
      <c r="C38" s="27"/>
      <c r="D38" s="27"/>
      <c r="E38" s="27"/>
      <c r="F38" s="27"/>
      <c r="G38" s="28"/>
    </row>
    <row r="39" spans="2:7" x14ac:dyDescent="0.4">
      <c r="B39" s="19" t="s">
        <v>62</v>
      </c>
      <c r="C39" s="27"/>
      <c r="D39" s="27"/>
      <c r="E39" s="27"/>
      <c r="F39" s="27"/>
      <c r="G39" s="28"/>
    </row>
    <row r="40" spans="2:7" x14ac:dyDescent="0.4">
      <c r="B40" s="19" t="s">
        <v>63</v>
      </c>
      <c r="C40" s="27"/>
      <c r="D40" s="27"/>
      <c r="E40" s="27"/>
      <c r="F40" s="27"/>
      <c r="G40" s="28"/>
    </row>
    <row r="41" spans="2:7" x14ac:dyDescent="0.4">
      <c r="B41" s="19" t="s">
        <v>64</v>
      </c>
      <c r="C41" s="27"/>
      <c r="D41" s="27"/>
      <c r="E41" s="27"/>
      <c r="F41" s="27"/>
      <c r="G41" s="28"/>
    </row>
    <row r="42" spans="2:7" ht="13.5" customHeight="1" x14ac:dyDescent="0.4">
      <c r="B42" s="19" t="s">
        <v>65</v>
      </c>
      <c r="C42" s="27"/>
      <c r="D42" s="27"/>
      <c r="E42" s="27"/>
      <c r="F42" s="27"/>
      <c r="G42" s="28"/>
    </row>
    <row r="43" spans="2:7" x14ac:dyDescent="0.4">
      <c r="B43" s="19" t="s">
        <v>66</v>
      </c>
      <c r="C43" s="27"/>
      <c r="D43" s="27"/>
      <c r="E43" s="27"/>
      <c r="F43" s="27"/>
      <c r="G43" s="28"/>
    </row>
    <row r="44" spans="2:7" x14ac:dyDescent="0.4">
      <c r="B44" s="37" t="s">
        <v>23</v>
      </c>
      <c r="C44" s="43"/>
      <c r="D44" s="39">
        <f>0.0625*D38*(4*D39+6*D42+3*D41+2*D40+0.09)</f>
        <v>0</v>
      </c>
      <c r="E44" s="39">
        <f t="shared" ref="E44:G44" si="1">0.0625*E38*(4*E39+6*E42+3*E41+2*E40+0.09)</f>
        <v>0</v>
      </c>
      <c r="F44" s="39">
        <f t="shared" si="1"/>
        <v>0</v>
      </c>
      <c r="G44" s="39">
        <f t="shared" si="1"/>
        <v>0</v>
      </c>
    </row>
    <row r="45" spans="2:7" x14ac:dyDescent="0.4">
      <c r="B45" s="21" t="s">
        <v>67</v>
      </c>
      <c r="C45" s="30"/>
      <c r="D45" s="30"/>
      <c r="E45" s="30"/>
      <c r="F45" s="30"/>
      <c r="G45" s="32"/>
    </row>
    <row r="46" spans="2:7" x14ac:dyDescent="0.4">
      <c r="B46" s="6"/>
      <c r="C46" s="6"/>
      <c r="D46" s="6"/>
      <c r="E46" s="6"/>
      <c r="F46" s="6"/>
      <c r="G46" s="7"/>
    </row>
    <row r="47" spans="2:7" x14ac:dyDescent="0.4">
      <c r="B47" s="13" t="s">
        <v>25</v>
      </c>
      <c r="C47" s="6"/>
      <c r="D47" s="6"/>
      <c r="E47" s="6"/>
      <c r="F47" s="6"/>
      <c r="G47" s="7"/>
    </row>
    <row r="48" spans="2:7" x14ac:dyDescent="0.4">
      <c r="B48" s="14" t="s">
        <v>26</v>
      </c>
      <c r="C48" s="27"/>
      <c r="D48" s="15" t="s">
        <v>27</v>
      </c>
      <c r="E48" s="27"/>
      <c r="F48" s="22" t="s">
        <v>15</v>
      </c>
      <c r="G48" s="28"/>
    </row>
    <row r="49" spans="2:7" x14ac:dyDescent="0.4">
      <c r="B49" s="16"/>
      <c r="C49" s="17"/>
      <c r="D49" s="18">
        <v>1</v>
      </c>
      <c r="E49" s="18">
        <v>2</v>
      </c>
      <c r="F49" s="18">
        <v>3</v>
      </c>
      <c r="G49" s="23">
        <v>4</v>
      </c>
    </row>
    <row r="50" spans="2:7" x14ac:dyDescent="0.4">
      <c r="B50" s="19" t="s">
        <v>7</v>
      </c>
      <c r="C50" s="17"/>
      <c r="D50" s="27"/>
      <c r="E50" s="27"/>
      <c r="F50" s="27"/>
      <c r="G50" s="28"/>
    </row>
    <row r="51" spans="2:7" x14ac:dyDescent="0.4">
      <c r="B51" s="20" t="s">
        <v>8</v>
      </c>
      <c r="C51" s="18" t="s">
        <v>6</v>
      </c>
      <c r="D51" s="40"/>
      <c r="E51" s="40"/>
      <c r="F51" s="40"/>
      <c r="G51" s="28"/>
    </row>
    <row r="52" spans="2:7" x14ac:dyDescent="0.4">
      <c r="B52" s="19" t="s">
        <v>28</v>
      </c>
      <c r="C52" s="27"/>
      <c r="D52" s="27"/>
      <c r="E52" s="27"/>
      <c r="F52" s="27"/>
      <c r="G52" s="28"/>
    </row>
    <row r="53" spans="2:7" x14ac:dyDescent="0.4">
      <c r="B53" s="19" t="s">
        <v>29</v>
      </c>
      <c r="C53" s="27"/>
      <c r="D53" s="27"/>
      <c r="E53" s="27"/>
      <c r="F53" s="27"/>
      <c r="G53" s="28"/>
    </row>
    <row r="54" spans="2:7" x14ac:dyDescent="0.4">
      <c r="B54" s="19" t="s">
        <v>30</v>
      </c>
      <c r="C54" s="27"/>
      <c r="D54" s="27"/>
      <c r="E54" s="27"/>
      <c r="F54" s="27"/>
      <c r="G54" s="28"/>
    </row>
    <row r="55" spans="2:7" x14ac:dyDescent="0.4">
      <c r="B55" s="19" t="s">
        <v>31</v>
      </c>
      <c r="C55" s="27"/>
      <c r="D55" s="27"/>
      <c r="E55" s="27"/>
      <c r="F55" s="27"/>
      <c r="G55" s="28"/>
    </row>
    <row r="56" spans="2:7" x14ac:dyDescent="0.4">
      <c r="B56" s="19" t="s">
        <v>32</v>
      </c>
      <c r="C56" s="27"/>
      <c r="D56" s="27"/>
      <c r="E56" s="27"/>
      <c r="F56" s="27"/>
      <c r="G56" s="28"/>
    </row>
    <row r="57" spans="2:7" x14ac:dyDescent="0.4">
      <c r="B57" s="37" t="s">
        <v>23</v>
      </c>
      <c r="C57" s="43"/>
      <c r="D57" s="39">
        <f t="shared" ref="D57:G57" si="2">((D52+D53)/2)*((D54+(4*D55))/5)*0.83</f>
        <v>0</v>
      </c>
      <c r="E57" s="39">
        <f t="shared" si="2"/>
        <v>0</v>
      </c>
      <c r="F57" s="39">
        <f t="shared" si="2"/>
        <v>0</v>
      </c>
      <c r="G57" s="39">
        <f t="shared" si="2"/>
        <v>0</v>
      </c>
    </row>
    <row r="58" spans="2:7" x14ac:dyDescent="0.4">
      <c r="B58" s="21" t="s">
        <v>33</v>
      </c>
      <c r="C58" s="33"/>
      <c r="D58" s="33"/>
      <c r="E58" s="33"/>
      <c r="F58" s="33"/>
      <c r="G58" s="34"/>
    </row>
    <row r="59" spans="2:7" x14ac:dyDescent="0.4">
      <c r="B59" s="8"/>
      <c r="C59" s="6"/>
      <c r="D59" s="6"/>
      <c r="E59" s="6"/>
      <c r="F59" s="6"/>
      <c r="G59" s="7"/>
    </row>
    <row r="60" spans="2:7" x14ac:dyDescent="0.4">
      <c r="B60" s="35" t="s">
        <v>34</v>
      </c>
      <c r="C60" s="31"/>
      <c r="D60" s="6"/>
      <c r="E60" s="6"/>
      <c r="F60" s="6"/>
      <c r="G60" s="7"/>
    </row>
    <row r="61" spans="2:7" x14ac:dyDescent="0.4">
      <c r="B61" s="14" t="s">
        <v>35</v>
      </c>
      <c r="C61" s="45">
        <f>(E18^2-C18^2)^(1/2)</f>
        <v>0</v>
      </c>
      <c r="D61" s="6" t="s">
        <v>36</v>
      </c>
      <c r="E61" s="6"/>
      <c r="F61" s="6"/>
      <c r="G61" s="7"/>
    </row>
    <row r="62" spans="2:7" x14ac:dyDescent="0.4">
      <c r="B62" s="19" t="s">
        <v>7</v>
      </c>
      <c r="C62" s="36" t="s">
        <v>37</v>
      </c>
      <c r="D62" s="18" t="s">
        <v>38</v>
      </c>
      <c r="E62" s="18" t="s">
        <v>39</v>
      </c>
      <c r="F62" s="6"/>
      <c r="G62" s="7"/>
    </row>
    <row r="63" spans="2:7" x14ac:dyDescent="0.4">
      <c r="B63" s="20" t="s">
        <v>8</v>
      </c>
      <c r="C63" s="40"/>
      <c r="D63" s="27"/>
      <c r="E63" s="27"/>
      <c r="F63" s="6"/>
      <c r="G63" s="7"/>
    </row>
    <row r="64" spans="2:7" x14ac:dyDescent="0.4">
      <c r="B64" s="20" t="s">
        <v>40</v>
      </c>
      <c r="C64" s="39">
        <f>0.135*C61*C61</f>
        <v>0</v>
      </c>
      <c r="D64" s="39">
        <f>0.05*C61*C61</f>
        <v>0</v>
      </c>
      <c r="E64" s="39">
        <f>0.175*C9*E9</f>
        <v>0</v>
      </c>
      <c r="F64" s="6"/>
      <c r="G64" s="7"/>
    </row>
    <row r="65" spans="2:7" x14ac:dyDescent="0.4">
      <c r="B65" s="20" t="s">
        <v>41</v>
      </c>
      <c r="C65" s="17"/>
      <c r="D65" s="39">
        <f>C61*0.65</f>
        <v>0</v>
      </c>
      <c r="E65" s="17"/>
      <c r="F65" s="6"/>
      <c r="G65" s="7"/>
    </row>
    <row r="66" spans="2:7" x14ac:dyDescent="0.4">
      <c r="B66" s="19" t="s">
        <v>42</v>
      </c>
      <c r="C66" s="27"/>
      <c r="D66" s="27"/>
      <c r="E66" s="17"/>
      <c r="F66" s="6"/>
      <c r="G66" s="7"/>
    </row>
    <row r="67" spans="2:7" x14ac:dyDescent="0.4">
      <c r="B67" s="19" t="s">
        <v>43</v>
      </c>
      <c r="C67" s="17"/>
      <c r="D67" s="17"/>
      <c r="E67" s="27"/>
      <c r="F67" s="6"/>
      <c r="G67" s="7"/>
    </row>
    <row r="68" spans="2:7" x14ac:dyDescent="0.4">
      <c r="B68" s="19" t="s">
        <v>44</v>
      </c>
      <c r="C68" s="27"/>
      <c r="D68" s="27"/>
      <c r="E68" s="17"/>
      <c r="F68" s="6"/>
      <c r="G68" s="7"/>
    </row>
    <row r="69" spans="2:7" x14ac:dyDescent="0.4">
      <c r="B69" s="19" t="s">
        <v>21</v>
      </c>
      <c r="C69" s="27"/>
      <c r="D69" s="27"/>
      <c r="E69" s="17"/>
      <c r="F69" s="6"/>
      <c r="G69" s="7"/>
    </row>
    <row r="70" spans="2:7" x14ac:dyDescent="0.4">
      <c r="B70" s="19" t="s">
        <v>45</v>
      </c>
      <c r="C70" s="17"/>
      <c r="D70" s="17"/>
      <c r="E70" s="27"/>
      <c r="F70" s="6"/>
      <c r="G70" s="7"/>
    </row>
    <row r="71" spans="2:7" x14ac:dyDescent="0.4">
      <c r="B71" s="37" t="s">
        <v>46</v>
      </c>
      <c r="C71" s="39">
        <f>0.255*C66*(C68+2*C69)</f>
        <v>0</v>
      </c>
      <c r="D71" s="39">
        <f t="shared" ref="D71:E71" si="3">0.255*D66*(D68+2*D69)</f>
        <v>0</v>
      </c>
      <c r="E71" s="39">
        <f>0.5*E67*E70</f>
        <v>0</v>
      </c>
      <c r="F71" s="6"/>
      <c r="G71" s="7"/>
    </row>
    <row r="72" spans="2:7" x14ac:dyDescent="0.4">
      <c r="B72" s="8"/>
      <c r="C72" s="6"/>
      <c r="D72" s="6"/>
      <c r="E72" s="6"/>
      <c r="F72" s="6"/>
      <c r="G72" s="7"/>
    </row>
    <row r="73" spans="2:7" x14ac:dyDescent="0.4">
      <c r="B73" s="2"/>
      <c r="C73" s="6" t="s">
        <v>57</v>
      </c>
      <c r="D73" s="6"/>
      <c r="E73" s="6"/>
      <c r="F73" s="6"/>
      <c r="G73" s="7"/>
    </row>
    <row r="74" spans="2:7" x14ac:dyDescent="0.4">
      <c r="B74" s="8" t="s">
        <v>47</v>
      </c>
      <c r="C74" s="6"/>
      <c r="D74" s="6" t="s">
        <v>48</v>
      </c>
      <c r="E74" s="6"/>
      <c r="F74" s="6"/>
      <c r="G74" s="7"/>
    </row>
    <row r="75" spans="2:7" x14ac:dyDescent="0.4">
      <c r="B75" s="8" t="s">
        <v>49</v>
      </c>
      <c r="C75" s="6"/>
      <c r="D75" s="6" t="s">
        <v>50</v>
      </c>
      <c r="E75" s="6" t="s">
        <v>51</v>
      </c>
      <c r="F75" s="6"/>
      <c r="G75" s="7"/>
    </row>
    <row r="76" spans="2:7" x14ac:dyDescent="0.4">
      <c r="B76" s="8" t="s">
        <v>52</v>
      </c>
      <c r="C76" s="6" t="s">
        <v>53</v>
      </c>
      <c r="D76" s="6"/>
      <c r="E76" s="6"/>
      <c r="F76" s="6"/>
      <c r="G76" s="7"/>
    </row>
    <row r="77" spans="2:7" x14ac:dyDescent="0.4">
      <c r="B77" s="8" t="s">
        <v>54</v>
      </c>
      <c r="C77" s="6"/>
      <c r="D77" s="6" t="s">
        <v>55</v>
      </c>
      <c r="E77" s="6" t="s">
        <v>56</v>
      </c>
      <c r="F77" s="6"/>
      <c r="G77" s="7"/>
    </row>
    <row r="78" spans="2:7" x14ac:dyDescent="0.4">
      <c r="B78" s="8" t="s">
        <v>52</v>
      </c>
      <c r="C78" s="6" t="s">
        <v>69</v>
      </c>
      <c r="D78" s="6"/>
      <c r="E78" s="6"/>
      <c r="F78" s="6"/>
      <c r="G78" s="7"/>
    </row>
    <row r="79" spans="2:7" ht="12.75" thickBot="1" x14ac:dyDescent="0.45">
      <c r="B79" s="9"/>
      <c r="C79" s="10"/>
      <c r="D79" s="10"/>
      <c r="E79" s="10"/>
      <c r="F79" s="10"/>
      <c r="G79" s="11"/>
    </row>
  </sheetData>
  <sheetProtection algorithmName="SHA-512" hashValue="ZO6Vhu65BcqrSj6PaCZFEtxtbF0WleQkzdbziVnvw2xLgf2RPQyZW9FfG/uC/cdRkW0zU2EB6w6g1/THDKvU8g==" saltValue="JbOr+FIoiwgG2EJadi8y6g==" spinCount="100000" sheet="1" objects="1" scenarios="1"/>
  <mergeCells count="1">
    <mergeCell ref="B32:C32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セイルインベントリーリスト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 JUN</dc:creator>
  <cp:lastModifiedBy>HASEGAWA JUN</cp:lastModifiedBy>
  <dcterms:created xsi:type="dcterms:W3CDTF">2024-08-04T04:30:06Z</dcterms:created>
  <dcterms:modified xsi:type="dcterms:W3CDTF">2025-03-02T06:41:12Z</dcterms:modified>
</cp:coreProperties>
</file>